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AdmonCNP\Documents\documentos\A-SECRETARIA DE SALUD 2025\Z_Indicadores Todos_2025\Indicador de Particicipacion_PSS 2025\"/>
    </mc:Choice>
  </mc:AlternateContent>
  <xr:revisionPtr revIDLastSave="0" documentId="13_ncr:1_{B35E457B-5989-43C5-89DA-CBF9704F3152}" xr6:coauthVersionLast="47" xr6:coauthVersionMax="47" xr10:uidLastSave="{00000000-0000-0000-0000-000000000000}"/>
  <bookViews>
    <workbookView xWindow="-110" yWindow="-110" windowWidth="19420" windowHeight="10300" tabRatio="689" xr2:uid="{00000000-000D-0000-FFFF-FFFF00000000}"/>
  </bookViews>
  <sheets>
    <sheet name="DATOS DE LA EMPRESA" sheetId="4" r:id="rId1"/>
    <sheet name="PROGRAMA" sheetId="1" r:id="rId2"/>
    <sheet name="SEGUIMIENTO" sheetId="3" r:id="rId3"/>
    <sheet name="TREF EJE_LINEA" sheetId="5" r:id="rId4"/>
    <sheet name="TREF POBLACION" sheetId="6" r:id="rId5"/>
    <sheet name="TREF RECURSOS" sheetId="2" r:id="rId6"/>
  </sheets>
  <definedNames>
    <definedName name="_xlnm._FilterDatabase" localSheetId="1" hidden="1">PROGRAMA!$A$1:$M$34</definedName>
    <definedName name="_xlnm.Print_Titles" localSheetId="1">PROGRAMA!$1:$1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J5" i="3"/>
  <c r="J8" i="3"/>
  <c r="J2" i="3" l="1"/>
  <c r="M26" i="1"/>
  <c r="M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AdmonCNP</author>
  </authors>
  <commentList>
    <comment ref="G1" authorId="0" shapeId="0" xr:uid="{B8624388-B3E2-41BF-AE1B-5E5071F2CCEE}">
      <text>
        <r>
          <rPr>
            <b/>
            <sz val="9"/>
            <color indexed="81"/>
            <rFont val="Tahoma"/>
            <family val="2"/>
          </rPr>
          <t>Windows User:</t>
        </r>
        <r>
          <rPr>
            <sz val="9"/>
            <color indexed="81"/>
            <rFont val="Tahoma"/>
            <family val="2"/>
          </rPr>
          <t xml:space="preserve">
Corresponde al valor únicamente en números del cumplimiento de la actividad programada con
respecto al campo “Expresión numérica de la actividad” de la programación. Se debe ingresar
sin puntos o comas, ni decimales. Ejemplo: 10.
</t>
        </r>
      </text>
    </comment>
    <comment ref="I1" authorId="0" shapeId="0" xr:uid="{6FB8498E-1E3B-4011-A93E-D2D946E425EE}">
      <text>
        <r>
          <rPr>
            <b/>
            <sz val="9"/>
            <color indexed="81"/>
            <rFont val="Tahoma"/>
            <family val="2"/>
          </rPr>
          <t>Windows User:</t>
        </r>
        <r>
          <rPr>
            <sz val="9"/>
            <color indexed="81"/>
            <rFont val="Tahoma"/>
            <family val="2"/>
          </rPr>
          <t xml:space="preserve">
Número de personas que participaron en cada una de las actividades programadas y ejecutadas</t>
        </r>
      </text>
    </comment>
    <comment ref="K1" authorId="0" shapeId="0" xr:uid="{E1F15712-3D74-4C65-ACA2-7E6AE9ED0249}">
      <text>
        <r>
          <rPr>
            <b/>
            <sz val="9"/>
            <color indexed="81"/>
            <rFont val="Tahoma"/>
            <family val="2"/>
          </rPr>
          <t>Windows User:</t>
        </r>
        <r>
          <rPr>
            <sz val="9"/>
            <color indexed="81"/>
            <rFont val="Tahoma"/>
            <family val="2"/>
          </rPr>
          <t xml:space="preserve">
tabla de referencia en documento ref</t>
        </r>
      </text>
    </comment>
    <comment ref="I5" authorId="1" shapeId="0" xr:uid="{C91B8F45-AE11-40BB-8E5B-4EC66379377A}">
      <text>
        <r>
          <rPr>
            <b/>
            <sz val="9"/>
            <color indexed="81"/>
            <rFont val="Tahoma"/>
            <family val="2"/>
          </rPr>
          <t>AdmonCNP:</t>
        </r>
        <r>
          <rPr>
            <sz val="9"/>
            <color indexed="81"/>
            <rFont val="Tahoma"/>
            <family val="2"/>
          </rPr>
          <t xml:space="preserve">
usuarios atenidos ips al final del periodo, se exponen minimo el 60% de la poblacion</t>
        </r>
      </text>
    </comment>
    <comment ref="I6" authorId="1" shapeId="0" xr:uid="{2129A5B7-AEE5-43F0-87A7-3D1286BD6113}">
      <text>
        <r>
          <rPr>
            <b/>
            <sz val="9"/>
            <color indexed="81"/>
            <rFont val="Tahoma"/>
            <family val="2"/>
          </rPr>
          <t>AdmonCNP:</t>
        </r>
        <r>
          <rPr>
            <sz val="9"/>
            <color indexed="81"/>
            <rFont val="Tahoma"/>
            <family val="2"/>
          </rPr>
          <t xml:space="preserve">
numero de pacients vistos en el primer trimestre</t>
        </r>
      </text>
    </comment>
    <comment ref="I7" authorId="1" shapeId="0" xr:uid="{E8882C6E-7683-4755-BE9D-FD8D254C2FBE}">
      <text>
        <r>
          <rPr>
            <b/>
            <sz val="9"/>
            <color indexed="81"/>
            <rFont val="Tahoma"/>
            <family val="2"/>
          </rPr>
          <t>AdmonCNP:</t>
        </r>
        <r>
          <rPr>
            <sz val="9"/>
            <color indexed="81"/>
            <rFont val="Tahoma"/>
            <family val="2"/>
          </rPr>
          <t xml:space="preserve">
usuarios atenidos ips al final del periodo, meta de que lleguen al menos al 80% de la poblacion</t>
        </r>
      </text>
    </comment>
    <comment ref="I8" authorId="1" shapeId="0" xr:uid="{E9FA5A33-6AD1-404D-B9D9-A99DA32FDA06}">
      <text>
        <r>
          <rPr>
            <b/>
            <sz val="9"/>
            <color indexed="81"/>
            <rFont val="Tahoma"/>
            <family val="2"/>
          </rPr>
          <t>AdmonCNP:</t>
        </r>
        <r>
          <rPr>
            <sz val="9"/>
            <color indexed="81"/>
            <rFont val="Tahoma"/>
            <family val="2"/>
          </rPr>
          <t xml:space="preserve">
usuarios atenidos ips al final del periodo, se exponen minimo el 60% de la poblacion</t>
        </r>
      </text>
    </comment>
    <comment ref="I9" authorId="1" shapeId="0" xr:uid="{CA40A75C-073C-473D-9362-89D1AC37BCF3}">
      <text>
        <r>
          <rPr>
            <b/>
            <sz val="9"/>
            <color indexed="81"/>
            <rFont val="Tahoma"/>
            <family val="2"/>
          </rPr>
          <t>AdmonCNP:</t>
        </r>
        <r>
          <rPr>
            <sz val="9"/>
            <color indexed="81"/>
            <rFont val="Tahoma"/>
            <family val="2"/>
          </rPr>
          <t xml:space="preserve">
numero de pacients vistos en el primer trimestre</t>
        </r>
      </text>
    </comment>
  </commentList>
</comments>
</file>

<file path=xl/sharedStrings.xml><?xml version="1.0" encoding="utf-8"?>
<sst xmlns="http://schemas.openxmlformats.org/spreadsheetml/2006/main" count="349" uniqueCount="191">
  <si>
    <t>META DE LA LINEA DE ACCION</t>
  </si>
  <si>
    <t>DESCRIPCION DE LA ACTIVIDAD PROGRAMADA</t>
  </si>
  <si>
    <t>EXPRESION NUMERICA DE LA ACTIVIDAD</t>
  </si>
  <si>
    <t>E3Lb</t>
  </si>
  <si>
    <t xml:space="preserve">PARTICIPACION SOCIAL </t>
  </si>
  <si>
    <t>CONCEPTO</t>
  </si>
  <si>
    <t>DATOS</t>
  </si>
  <si>
    <t>NOMBRE DE LA ENTIDAD</t>
  </si>
  <si>
    <t>NIT</t>
  </si>
  <si>
    <t>FECHA APERTURA</t>
  </si>
  <si>
    <t>DIRECCION</t>
  </si>
  <si>
    <t>DEPARTAMENTO</t>
  </si>
  <si>
    <t>CIUDAD</t>
  </si>
  <si>
    <t>TELEFONOS</t>
  </si>
  <si>
    <t>CELULAR</t>
  </si>
  <si>
    <t xml:space="preserve">CORREO </t>
  </si>
  <si>
    <t>CONTACTO</t>
  </si>
  <si>
    <t>CORREO CONTACTO</t>
  </si>
  <si>
    <t>FECHA FINALIZACIÒN</t>
  </si>
  <si>
    <t>CÓDIGO DE HABILITACIÓN</t>
  </si>
  <si>
    <t xml:space="preserve">TIPO DE REGISTRO </t>
  </si>
  <si>
    <t>CONSECUTIVO DE REGISTRO</t>
  </si>
  <si>
    <t>CODIGO DEL TERRITORIO DE REFERENCIA DE APLICACION DEL PLAN DE ACCION</t>
  </si>
  <si>
    <t>CODIGO DE LA LINEA DE ACCION POR EJE ESTRATEGICO</t>
  </si>
  <si>
    <t>CONSECUTIVO DE LA META DE LA LINEA DE ACCION</t>
  </si>
  <si>
    <t>CONSECUTIVO DE LA ACTIVIDAD DE LA META</t>
  </si>
  <si>
    <t>CODIGO DE LA POBLACION OBJETIVO</t>
  </si>
  <si>
    <t xml:space="preserve">FECHA DE INICIO </t>
  </si>
  <si>
    <t>FECHA DE TERMINACION</t>
  </si>
  <si>
    <t>RECURSOS PROGRAMADOS PARA LA ACTIVIDAD</t>
  </si>
  <si>
    <t>E1La</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</si>
  <si>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</si>
  <si>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E1Lb</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</si>
  <si>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</si>
  <si>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E1Lc</t>
  </si>
  <si>
    <t>DESARROLLAR UNA ESTRATEGIA SISTEMATICA DE ASISTENCIA TECNICA A LAS ENTIDADES TERRITORIALES PARA LA IMPLEMENTACION DE LA POLITICA DE PARTICIPACION SOCIAL EN SALUD</t>
  </si>
  <si>
    <t>E1Ld</t>
  </si>
  <si>
    <t>ESTABLECER MECANISMOS DE COFINANCIACION DE PROYECTOS DE INVERSION EN LOS DIFERENTES NIVELES DE GOBIERNO DESTINADOS A LA PROMOCION Y GESTION DE LA PARTICIPACION SOCIAL EN SALUD</t>
  </si>
  <si>
    <t>E1Le</t>
  </si>
  <si>
    <t>REALIZAR GESTIONES INTERINSTITUCIONALES PARA LA FORMACION DE LA COMUNIDAD EN PLANEACION, PRESUPUESTACION Y CONTROL SOCIAL EN SALUD</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</si>
  <si>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</si>
  <si>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</si>
  <si>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E1Lg</t>
  </si>
  <si>
    <t>TRANSVERSALIZAR LOS PROCESOS Y DINAMICAS DE PARTICIPACION SOCIAL EN EL CICLO DE LAS POLITICAS PUBLICAS DEL SECTOR SALUD A NIVEL TERRITORIAL</t>
  </si>
  <si>
    <t>E1Lh</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</si>
  <si>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</si>
  <si>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</si>
  <si>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</si>
  <si>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E2La</t>
  </si>
  <si>
    <t>CREAR UNA ESTRATEGIA PEDAGOGICA PERMANENTE EN SALUD PARA CUALIFICAR A LOS CIUDADANOS EN LOS PROCESOS DE PARTICIPACION, EN LOS TEMAS DE INTERES EN SALUD Y EN EL DERECHO A LA SALUD</t>
  </si>
  <si>
    <t>E2Lb</t>
  </si>
  <si>
    <t>ESTABLECER LOS INCENTIVOS QUE PROPICIEN LA PARTICIPACION SOCIAL Y COMUNITARIA</t>
  </si>
  <si>
    <t>E2Lc</t>
  </si>
  <si>
    <t>IMPULSAR Y PROMOCIONAR LAS INICIATIVAS DEL USO Y APROPIACION DE LAS TECNOLOGIAS DE INFORMACION Y LAS COMUNICACIONES EN LAS ORGANIZACIONES SOCIALES EN SALUD</t>
  </si>
  <si>
    <t>E2Ld</t>
  </si>
  <si>
    <t>FORTALECER LAS ESTRATEGIAS DE INFORMACION Y COMUNICACION INCLUIDO EL ACCESO A MEDIOS, BOLETINES, PERIODICOS QUE POSIBILITE ESPACIOS A LAS ORGANIZACIONES PARA IMPULSAR Y VISIBILIZAR SUS PROCESOS PARTICIPATIVOS</t>
  </si>
  <si>
    <t>E2Le</t>
  </si>
  <si>
    <t>PROMOVER LAS FORMAS DE CONVOCATORIA DE LOS ESPACIOS DE PARTICIPACION QUE RECONOZCA LAS DINAMICAS TERRITORIALES Y COMUNITARIAS DEL SECTOR SALUD</t>
  </si>
  <si>
    <t>E2Lf</t>
  </si>
  <si>
    <t>GESTIONAR RECURSOS PARA LA FINANCIACION PARA LAS INICIATIVAS COMUNITARIAS PARA QUE LA COMUNIDAD INCIDA, INTERVENGA Y DECIDA EN EL CICLO DE LAS POLITICAS EN SALUD</t>
  </si>
  <si>
    <t>E2Lg</t>
  </si>
  <si>
    <t>DEFINIR LOS LINEAMIENTOS QUE PERMITAN A LAS ENTIDADES TERRITORIALES EL ESTABLECIMIENTO EN SUS PRESUPUESTOS DE LOS RECURSOS NECESARIOS PARA GARANTIZAR LA PARTICIPACION DE LA COMUNIDAD EN LOS ESPACIOS REQUERIDOS PARA LA DELIBERACION DE LAS POLITICAS PUBLICAS</t>
  </si>
  <si>
    <t>E2Lh</t>
  </si>
  <si>
    <t>DEFINIR LOS MECANISMOS PARA FORTALECER LA REPRESENTACION DE LAS COMUNIDADES EN LOS ESPACIOS DE INCIDENCIA EN LA POLITICA PUBLICA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</si>
  <si>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</si>
  <si>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</si>
  <si>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E3La</t>
  </si>
  <si>
    <t>DEFINIR E IMPLEMENTAR LAS ESTRATEGIAS DE INCIDENCIA Y FORMACION PARA FORTALECER LA SALUD PUBLICA EN CONCERTACION CON LAS COMUNIDADES</t>
  </si>
  <si>
    <t>DISEÑAR UNA ESTRATEGIA DE COMUNICACION E INFORMACION PARA LA PROMOCION Y SOCIALIZACION DE UNA CULTURA DE BIENESTAR Y SALUD CON PERSPECTIVA COMUNITARIA</t>
  </si>
  <si>
    <t>E3Lc</t>
  </si>
  <si>
    <t>PROMOVER UN PROGRAMA DE FORMACION DE FORMADORES COMUNITARIOS EN SALUD PUBLICA CON ENFOQUE DE DERECHO DIFERENCIAL Y DE GENERO</t>
  </si>
  <si>
    <t>E3Ld</t>
  </si>
  <si>
    <t>CONFORMAR Y/O CONSOLIDAR MECANISMOS DE ESPACIOS PARA QUE LA CIUDADANIA PARTICIPE Y SE APROPIE DE LOS PROGRAMAS DE PROMOCION Y PREVENCION</t>
  </si>
  <si>
    <t>E3Le</t>
  </si>
  <si>
    <t>INCORPORAR LA POLITICA DE PARTICIPACION EN LOS LINEAMIENTOS DE SALUD PUBLICA ORIENTADOS A LAS ENTIDADES TERRITORIALES</t>
  </si>
  <si>
    <t>E4La</t>
  </si>
  <si>
    <t>IMPULSAR PROCESOS DE CAPACITACION Y FORMACION PARA EL DESARROLLO DE CAPACIDADES CIUDADANAS EN LOS ESPACIOS DE CONTROL SOCIAL EN SALUD EN TEMAS RELACIONADOS CON LA GESTION PUBLICA</t>
  </si>
  <si>
    <t>E4Lb</t>
  </si>
  <si>
    <t>MEJORAR EL ACCESO A LA INFORMACIÓN POR PARTE DE LA CIUDADANIA A TRAVES DE LA AMPLIACION DE CANALES DE COMUNICACION POR PARTE DE LAS INSTITUCIONES</t>
  </si>
  <si>
    <t>E4Lc</t>
  </si>
  <si>
    <t>POSICIONAR EL CONTROL SOCIAL COMO ELEMENTO BASICO DE LA DEMOCRACIA Y LA TRANSPARENCIA EN SALUD, LO CUAL INCLUYE EL RECONOCIMIENTO A VEEDORES Y A SUS REDES</t>
  </si>
  <si>
    <t>E4Ld</t>
  </si>
  <si>
    <t>IMPLEMENTAR LOS MECANISMOS QUE PERMITAN FORTALECER LA PARTICIPACION CIUDADANA EN EL ANALISIS DE INFORMACION PARA QUE ESTA CONTRIBUYA A QUE LAS AUTORIDADES HAGAN UN MANEJO TRANSPARENTE DE LOS ASUNTOS Y RECURSOS PUBLICOS</t>
  </si>
  <si>
    <t>E4Le</t>
  </si>
  <si>
    <t>DEFINIR E IMPLEMENTAR UNA ESTRATEGIA DE FORMACION DIRIGIDA A LOS FUNCIONARIOS Y LA CIUDADANIA PARA EL FORTALECIMIENTO Y PROMOCION DEL CONTROL SOCIAL EN LAS INSTITUCIONES DEL SECTOR SALUD</t>
  </si>
  <si>
    <t>E4Lf</t>
  </si>
  <si>
    <t>CREAR UN OBSERVATORIO DE PARTICIPACION Y CONTROL SOCIAL EN SALUD</t>
  </si>
  <si>
    <t>E5La</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</si>
  <si>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</si>
  <si>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E5Lb</t>
  </si>
  <si>
    <t>IMPLEMENTAR LOS DISPOSITIVOS QUE LE PERMITAN A LA CIUDADANIA PARTICIPAR EN LA GESTION DEL SECTOR SALUD EN LOS NIVELES TERRITORIALES E INSTITUCIONALES</t>
  </si>
  <si>
    <t>E5Lc</t>
  </si>
  <si>
    <t>DEFINIR LOS MECANISMOS QUE PERMITAN LA PARTICIPACION DE LA POBLACION EN LA TOMA DE DECISIONES EN LA INVERSION PUBLICA</t>
  </si>
  <si>
    <t>E5Ld</t>
  </si>
  <si>
    <t>FORTALECER LOS ESCENARIOS PARA LA PARTICIPACION EN LA DECISION</t>
  </si>
  <si>
    <t>01</t>
  </si>
  <si>
    <t>TRABAJADORES SECTOR SALUD</t>
  </si>
  <si>
    <t>02</t>
  </si>
  <si>
    <t>TRABAJADORES ASISTENCIALES DE LA SALUD</t>
  </si>
  <si>
    <t>04</t>
  </si>
  <si>
    <t>ASOCIACION DE USUARIOS</t>
  </si>
  <si>
    <t>07</t>
  </si>
  <si>
    <t>COMITES DE ETICA</t>
  </si>
  <si>
    <t>CIUDADANIA GENERAL</t>
  </si>
  <si>
    <t>NO APLICA</t>
  </si>
  <si>
    <t xml:space="preserve">RECURSOS PROPIOS DE LA ENTIDAD </t>
  </si>
  <si>
    <t>10</t>
  </si>
  <si>
    <t>CLINICA NEUMOLOGICA DEL PACIFICO SAS</t>
  </si>
  <si>
    <t>900.686.381-1</t>
  </si>
  <si>
    <t>CALLE 5A Nro. 42a-34</t>
  </si>
  <si>
    <t>VALLE DEL CAUCA</t>
  </si>
  <si>
    <t>CALI</t>
  </si>
  <si>
    <t>gerencia@cuidadopulmonar.com</t>
  </si>
  <si>
    <t>PAULA ANDREA GONZALEZ</t>
  </si>
  <si>
    <t>7600109398</t>
  </si>
  <si>
    <t>M01</t>
  </si>
  <si>
    <t xml:space="preserve">Mantener vigencia del personal  contratado para garantizar el fomento en los procesos de participación y en el desarrollo de la Politica de Participación social en salud </t>
  </si>
  <si>
    <t>A01</t>
  </si>
  <si>
    <t xml:space="preserve">1. Garantizar la continuidad del personal brindando  condiciones optimas a nivel de sus prestaciones, garantizando un adecuado ambiente laboral, un direccionamiento y enfoque que contribuya al plan estrategico de la IPS del año en curso </t>
  </si>
  <si>
    <t>Fortalecer el Plan institucional de capacitación, especificamente en el proceso de generar capacidades en los funcionarios de la Clínica para permitir la intervención de la la comunidad.</t>
  </si>
  <si>
    <t xml:space="preserve">1. Validacion de temas y generacion de cronograma anual con el objetivo de generar espacios educativos por los diferentes profesionales enfocados a las  diferentes  areas de la IPS, que  contribuyan a las habilidades, conocimiento y actualizacion  del personal de las diferentes servicios prestados  y sea replicado en  atencion diaria del usuario que permita generar acciones educativas y de autocuidado en el usuario. </t>
  </si>
  <si>
    <t>M03</t>
  </si>
  <si>
    <t>No aplica a la clínica</t>
  </si>
  <si>
    <t>M04</t>
  </si>
  <si>
    <t>M05</t>
  </si>
  <si>
    <t>M06</t>
  </si>
  <si>
    <t>M07</t>
  </si>
  <si>
    <t>M08</t>
  </si>
  <si>
    <t>M09</t>
  </si>
  <si>
    <t>M10</t>
  </si>
  <si>
    <t>Impulsar la participacion social en salud, en los espacios comunitarios identificados como: Asociacion de Usuarios, y mediante las redes sociales de la Clínica</t>
  </si>
  <si>
    <t xml:space="preserve">lograr la conformacion de usarios de la IPS con el obejtivo de generar acciones que contribuyan a la sactifacion del paciente brindadno una  atención con calidad, oportunidad, segura,  personalizada,con mínimos riesgos que permita que el usuario pueda tener continuidad en nuestra institucion y la posibilidad que desde el usuario se pueda validar los puntos de mejora que contribuyan a  nuestro mejoramiento continuo . </t>
  </si>
  <si>
    <t>M12</t>
  </si>
  <si>
    <t>Realizar una continua actualización de la información y comunicación que involucra la participación social en salud de usuarios en redes sociales de la Clínica  y pagina web</t>
  </si>
  <si>
    <t xml:space="preserve">Evaluacion y verificacion  de forma trimestral de de actividades  y la situacion de salud relacionados al enfoque de la IPS que permita generar los temas educativos  que se van a brindar en las diferentes areas que se tiene en la IPS  con el objetivo de generar un impacto positivo en la salud y bienestar de nuestra poblacion objeto. </t>
  </si>
  <si>
    <t>Fortalecer los medios de convocatoria en el proceso de conformación y la continua funcionalidad de la Asociación de usuarios de la clínica.</t>
  </si>
  <si>
    <t xml:space="preserve">Generar cronograma con las fechas que se va realizar los espacios con la asociacion de usuarios donde de pueda tener una retroalimentacion de ambos lados, donde se valide las dificultades evidencias en las los diferentes servicios de la IPS y donde desde la IPS se pueda capacitar sobre los servicios y las rutas que se tienen establecidos por area. </t>
  </si>
  <si>
    <t>M15</t>
  </si>
  <si>
    <t>M16</t>
  </si>
  <si>
    <t>M17</t>
  </si>
  <si>
    <t>M18</t>
  </si>
  <si>
    <t>Una vez conformada la Asociación de usuarios, definir las estrategias para fortalecer la calidad de la prestación de los servicios de salud  en concertación con la comunidad.</t>
  </si>
  <si>
    <t xml:space="preserve">1.Crear la liga de usuarios.                                                                          2. Generar plan de trabajo según las necesidades identificadas por ambas partes.        3. Retroalimentacion a la directora de la IPS de las acciones realizadas y resultados generados </t>
  </si>
  <si>
    <t>Promover a través de los medios y las estrategias de información y educación definidas en la Política institucional de Participación social en salud, una cultura de bienestar, salud y autocuidado.</t>
  </si>
  <si>
    <t>M21</t>
  </si>
  <si>
    <t>no aplica a la clínica</t>
  </si>
  <si>
    <t>M22</t>
  </si>
  <si>
    <t>M23</t>
  </si>
  <si>
    <t>M24</t>
  </si>
  <si>
    <t>Garantizar el funcionamiento y dinamismo de los canales de comunicación establecidos para la información y educación a los usuario y la ciudadania.</t>
  </si>
  <si>
    <t xml:space="preserve">Realizacion de cliente oculto de forma trimestral que permita generar acciones referente a los hallazgos que se se evidencie con los diferentes canales de comunicación que tiene el usuario con la IPS donde el enfoque principal sea validar la oportunidad y calidad con que se brinde la atencion </t>
  </si>
  <si>
    <t>M26</t>
  </si>
  <si>
    <t>M27</t>
  </si>
  <si>
    <t>M28</t>
  </si>
  <si>
    <t>M29</t>
  </si>
  <si>
    <t>M30</t>
  </si>
  <si>
    <t>M31</t>
  </si>
  <si>
    <t>M32</t>
  </si>
  <si>
    <t xml:space="preserve"> de pertinencia con la IPS lo cual contribuya a establacer una comunicación efectiva y enfocada a brindar actividades que  mejoran los canales de comunicación, la atencion brindada desde el ingreso a nuestra institucion, profesionales con calidad  que permitan la IPS sea  reconocida en el medio como una institucion  de calidad comprometida a promover el bienestar con acciones individuales y colectivas confirmando o descartando diagnóstico, brindado tratamiento, rehabilitación, y acciones de cuidado para el mantenimiento o recuperación de la salud de los usuarios 
 </t>
  </si>
  <si>
    <t>A02</t>
  </si>
  <si>
    <t>A11</t>
  </si>
  <si>
    <t>A13</t>
  </si>
  <si>
    <t>A14</t>
  </si>
  <si>
    <t>A19</t>
  </si>
  <si>
    <t>A20</t>
  </si>
  <si>
    <t>A25</t>
  </si>
  <si>
    <t>Plan de Trabajo 2023</t>
  </si>
  <si>
    <t xml:space="preserve">1. Generacion de cronograma de capacitaciones con el obejtivo debrindar espacios de educacion continua e interacion con los usuarios que hacen parte de la cohorte del programa en nuestras instalaciones                                                       2. Realizacion de folletos, pegables y material didactico que permita generar acciones enfocadas en la educacion de nuestros usuarios.                                                              3. Garantizar actualizacion de la paguina web de la IPS </t>
  </si>
  <si>
    <t>Tipo de Registro</t>
  </si>
  <si>
    <t>Consecutivo del Registro</t>
  </si>
  <si>
    <t xml:space="preserve">Código del territorio de referencia de aplicación del plan de acción </t>
  </si>
  <si>
    <t xml:space="preserve">Código de lalínea de accion por eje estrategico </t>
  </si>
  <si>
    <t xml:space="preserve">Consecutivo de la Meta de la Línea de acción </t>
  </si>
  <si>
    <t>Consecutivo de la actividad de la meta</t>
  </si>
  <si>
    <t>Resultado de la Actividad</t>
  </si>
  <si>
    <t>Código de la población objeto</t>
  </si>
  <si>
    <t>Total Población objeto intervenida</t>
  </si>
  <si>
    <t>Recursos ejecutados a la fecha de corte</t>
  </si>
  <si>
    <t>Codigo de la fuente de los recursos</t>
  </si>
  <si>
    <t xml:space="preserve"> Link dirección electronica con evidencias de a ejecución</t>
  </si>
  <si>
    <t>Descripción del medio de verificación</t>
  </si>
  <si>
    <t>https://cuidadopulmonar.com/</t>
  </si>
  <si>
    <t>Contrato laboral Jefe Enfermeria, y auxiliar de enfermeria , proporcional al tiempo dedicado</t>
  </si>
  <si>
    <t>Acta de reunión convocatoria Asociación de usuarios.</t>
  </si>
  <si>
    <t>Material POP dirigido a usuarios</t>
  </si>
  <si>
    <t>Contrato de auxiliar de agendamiento para seguimiento de oportunidad y canales de acceso</t>
  </si>
  <si>
    <t>A33</t>
  </si>
  <si>
    <t>Cominicacion en pagina wen y redes sociales, poster informacion general</t>
  </si>
  <si>
    <t>Se anexa cronograma de capacitacion año 2024 y se tienen los soportes de firmas a cargo de la Aux Enfermeria, en promedio se capacitaron 25 personas mes para un cumplimienot del 100%, todas se realizaron con recursos internos</t>
  </si>
  <si>
    <t>Soporte de convocatoria de asociacion de usuarios, poblacion atendida en el primer tirmestre</t>
  </si>
  <si>
    <t>Pago Mensual a la persona de Medios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</si>
</sst>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164" formatCode="yyyy\-mm\-dd;@"/>
  </numFmts>
  <fonts count="12"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9"/>
      <color rgb="FF000000"/>
      <name val="Arial"/>
      <family val="2"/>
    </font>
    <font>
      <sz val="9"/>
      <color theme="1"/>
      <name val="Arial"/>
      <family val="2"/>
    </font>
    <font>
      <sz val="11"/>
      <color theme="1"/>
      <name val="Arial"/>
      <family val="2"/>
    </font>
    <font>
      <sz val="11"/>
      <name val="Arial"/>
      <family val="2"/>
    </font>
    <font>
      <sz val="11"/>
      <color theme="1"/>
      <name val="Calibri"/>
      <family val="2"/>
      <scheme val="minor"/>
    </font>
    <font>
      <sz val="11"/>
      <color rgb="FF00000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1" fontId="8" fillId="0" borderId="0" applyFont="0" applyFill="0" applyBorder="0" applyAlignment="0" applyProtection="0"/>
  </cellStyleXfs>
  <cellXfs count="32">
    <xf numFmtId="0" fontId="0" fillId="0" borderId="0" xfId="0"/>
    <xf numFmtId="0" fontId="0" fillId="2" borderId="0" xfId="0" applyFill="1"/>
    <xf numFmtId="0" fontId="0" fillId="0" borderId="1" xfId="0" applyBorder="1"/>
    <xf numFmtId="0" fontId="0" fillId="0" borderId="1" xfId="0" applyBorder="1" applyAlignment="1">
      <alignment horizontal="left" vertical="center"/>
    </xf>
    <xf numFmtId="164" fontId="1" fillId="0" borderId="1" xfId="0" applyNumberFormat="1" applyFont="1" applyBorder="1" applyAlignment="1">
      <alignment horizontal="left" vertical="center"/>
    </xf>
    <xf numFmtId="0" fontId="2" fillId="0" borderId="1" xfId="1" applyBorder="1" applyAlignment="1">
      <alignment horizontal="left" vertical="center"/>
    </xf>
    <xf numFmtId="49"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1" fillId="0" borderId="0" xfId="0" applyNumberFormat="1" applyFont="1"/>
    <xf numFmtId="0" fontId="1" fillId="0" borderId="0" xfId="0" applyFont="1"/>
    <xf numFmtId="0" fontId="3" fillId="2" borderId="1" xfId="0"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1" xfId="0" quotePrefix="1"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0" xfId="0" applyFont="1"/>
    <xf numFmtId="0" fontId="7" fillId="0" borderId="1" xfId="0" applyFont="1" applyBorder="1" applyAlignment="1">
      <alignment horizontal="center" vertical="center" wrapText="1"/>
    </xf>
    <xf numFmtId="0" fontId="7" fillId="0" borderId="1" xfId="0" applyFont="1" applyBorder="1" applyAlignment="1">
      <alignment vertical="top" wrapText="1"/>
    </xf>
    <xf numFmtId="41" fontId="6" fillId="0" borderId="1" xfId="2" applyFont="1" applyBorder="1" applyAlignment="1">
      <alignment horizontal="center" vertical="center" wrapText="1"/>
    </xf>
    <xf numFmtId="0" fontId="3" fillId="2" borderId="1" xfId="0" applyFont="1" applyFill="1" applyBorder="1" applyAlignment="1">
      <alignment horizontal="center"/>
    </xf>
    <xf numFmtId="0" fontId="9"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3" borderId="1" xfId="0" quotePrefix="1" applyFont="1" applyFill="1" applyBorder="1" applyAlignment="1">
      <alignment horizontal="center" vertical="center" wrapText="1"/>
    </xf>
    <xf numFmtId="0" fontId="2" fillId="0" borderId="1" xfId="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wrapText="1"/>
    </xf>
    <xf numFmtId="1" fontId="6" fillId="3" borderId="1" xfId="0" applyNumberFormat="1" applyFont="1" applyFill="1" applyBorder="1" applyAlignment="1">
      <alignment horizontal="center" vertical="center" wrapText="1"/>
    </xf>
  </cellXfs>
  <cellStyles count="3">
    <cellStyle name="Hipervínculo" xfId="1" builtinId="8"/>
    <cellStyle name="Millares [0]" xfId="2" builtinId="6"/>
    <cellStyle name="Normal" xfId="0" builtinId="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gerencia@cuidadopulmonar.com" TargetMode="External"/><Relationship Id="rId1" Type="http://schemas.openxmlformats.org/officeDocument/2006/relationships/hyperlink" Target="mailto:gerencia@cuidadopulmon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showGridLines="0" tabSelected="1" workbookViewId="0">
      <selection activeCell="B22" sqref="B22"/>
    </sheetView>
  </sheetViews>
  <sheetFormatPr baseColWidth="10" defaultRowHeight="14.5" x14ac:dyDescent="0.35"/>
  <cols>
    <col min="1" max="1" width="24.81640625" customWidth="1"/>
    <col min="2" max="2" width="36.36328125" bestFit="1" customWidth="1"/>
  </cols>
  <sheetData>
    <row r="1" spans="1:2" s="1" customFormat="1" ht="15.5" x14ac:dyDescent="0.35">
      <c r="A1" s="22" t="s">
        <v>4</v>
      </c>
      <c r="B1" s="22"/>
    </row>
    <row r="2" spans="1:2" s="1" customFormat="1" ht="15.5" x14ac:dyDescent="0.35">
      <c r="A2" s="11" t="s">
        <v>5</v>
      </c>
      <c r="B2" s="11" t="s">
        <v>6</v>
      </c>
    </row>
    <row r="3" spans="1:2" x14ac:dyDescent="0.35">
      <c r="A3" s="2" t="s">
        <v>7</v>
      </c>
      <c r="B3" s="3" t="s">
        <v>107</v>
      </c>
    </row>
    <row r="4" spans="1:2" x14ac:dyDescent="0.35">
      <c r="A4" s="2" t="s">
        <v>8</v>
      </c>
      <c r="B4" s="3" t="s">
        <v>108</v>
      </c>
    </row>
    <row r="5" spans="1:2" x14ac:dyDescent="0.35">
      <c r="A5" s="2" t="s">
        <v>9</v>
      </c>
      <c r="B5" s="4">
        <v>41781</v>
      </c>
    </row>
    <row r="6" spans="1:2" x14ac:dyDescent="0.35">
      <c r="A6" s="2" t="s">
        <v>10</v>
      </c>
      <c r="B6" s="3" t="s">
        <v>109</v>
      </c>
    </row>
    <row r="7" spans="1:2" x14ac:dyDescent="0.35">
      <c r="A7" s="2" t="s">
        <v>11</v>
      </c>
      <c r="B7" s="3" t="s">
        <v>110</v>
      </c>
    </row>
    <row r="8" spans="1:2" x14ac:dyDescent="0.35">
      <c r="A8" s="2" t="s">
        <v>12</v>
      </c>
      <c r="B8" s="3" t="s">
        <v>111</v>
      </c>
    </row>
    <row r="9" spans="1:2" x14ac:dyDescent="0.35">
      <c r="A9" s="2" t="s">
        <v>13</v>
      </c>
      <c r="B9" s="3">
        <v>4890216</v>
      </c>
    </row>
    <row r="10" spans="1:2" x14ac:dyDescent="0.35">
      <c r="A10" s="2" t="s">
        <v>14</v>
      </c>
      <c r="B10" s="3">
        <v>3148115339</v>
      </c>
    </row>
    <row r="11" spans="1:2" x14ac:dyDescent="0.35">
      <c r="A11" s="2" t="s">
        <v>15</v>
      </c>
      <c r="B11" s="5" t="s">
        <v>112</v>
      </c>
    </row>
    <row r="12" spans="1:2" x14ac:dyDescent="0.35">
      <c r="A12" s="2" t="s">
        <v>16</v>
      </c>
      <c r="B12" s="3" t="s">
        <v>113</v>
      </c>
    </row>
    <row r="13" spans="1:2" x14ac:dyDescent="0.35">
      <c r="A13" s="2" t="s">
        <v>17</v>
      </c>
      <c r="B13" s="5" t="s">
        <v>112</v>
      </c>
    </row>
    <row r="14" spans="1:2" x14ac:dyDescent="0.35">
      <c r="A14" s="2" t="s">
        <v>18</v>
      </c>
      <c r="B14" s="4">
        <v>45657</v>
      </c>
    </row>
    <row r="15" spans="1:2" x14ac:dyDescent="0.35">
      <c r="A15" s="2" t="s">
        <v>19</v>
      </c>
      <c r="B15" s="6" t="s">
        <v>114</v>
      </c>
    </row>
    <row r="18" spans="1:1" x14ac:dyDescent="0.35">
      <c r="A18" t="s">
        <v>166</v>
      </c>
    </row>
  </sheetData>
  <mergeCells count="1">
    <mergeCell ref="A1:B1"/>
  </mergeCells>
  <hyperlinks>
    <hyperlink ref="B11" r:id="rId1" xr:uid="{00000000-0004-0000-0000-000000000000}"/>
    <hyperlink ref="B13"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M34"/>
  <sheetViews>
    <sheetView topLeftCell="G1" workbookViewId="0">
      <selection activeCell="J12" sqref="J12"/>
    </sheetView>
  </sheetViews>
  <sheetFormatPr baseColWidth="10" defaultRowHeight="14.5" x14ac:dyDescent="0.35"/>
  <cols>
    <col min="1" max="1" width="17" bestFit="1" customWidth="1"/>
    <col min="2" max="2" width="13.81640625" customWidth="1"/>
    <col min="6" max="6" width="76.453125" bestFit="1" customWidth="1"/>
    <col min="8" max="8" width="89.36328125" bestFit="1" customWidth="1"/>
    <col min="12" max="12" width="12.90625" customWidth="1"/>
    <col min="13" max="13" width="11.7265625" bestFit="1" customWidth="1"/>
  </cols>
  <sheetData>
    <row r="1" spans="1:13" ht="45.5" customHeight="1" x14ac:dyDescent="0.35">
      <c r="A1" s="7" t="s">
        <v>20</v>
      </c>
      <c r="B1" s="7" t="s">
        <v>21</v>
      </c>
      <c r="C1" s="8" t="s">
        <v>22</v>
      </c>
      <c r="D1" s="7" t="s">
        <v>23</v>
      </c>
      <c r="E1" s="7" t="s">
        <v>24</v>
      </c>
      <c r="F1" s="7" t="s">
        <v>0</v>
      </c>
      <c r="G1" s="7" t="s">
        <v>25</v>
      </c>
      <c r="H1" s="8" t="s">
        <v>1</v>
      </c>
      <c r="I1" s="7" t="s">
        <v>2</v>
      </c>
      <c r="J1" s="7" t="s">
        <v>26</v>
      </c>
      <c r="K1" s="7" t="s">
        <v>27</v>
      </c>
      <c r="L1" s="7" t="s">
        <v>28</v>
      </c>
      <c r="M1" s="7" t="s">
        <v>29</v>
      </c>
    </row>
    <row r="2" spans="1:13" s="18" customFormat="1" ht="87.75" customHeight="1" x14ac:dyDescent="0.3">
      <c r="A2" s="12">
        <v>2</v>
      </c>
      <c r="B2" s="12">
        <v>1</v>
      </c>
      <c r="C2" s="12">
        <v>76</v>
      </c>
      <c r="D2" s="12" t="s">
        <v>30</v>
      </c>
      <c r="E2" s="12" t="s">
        <v>115</v>
      </c>
      <c r="F2" s="12" t="s">
        <v>116</v>
      </c>
      <c r="G2" s="12" t="s">
        <v>117</v>
      </c>
      <c r="H2" s="13" t="s">
        <v>118</v>
      </c>
      <c r="I2" s="12">
        <v>1</v>
      </c>
      <c r="J2" s="14" t="s">
        <v>95</v>
      </c>
      <c r="K2" s="15">
        <v>45292</v>
      </c>
      <c r="L2" s="16">
        <v>45657</v>
      </c>
      <c r="M2" s="21">
        <v>45000000</v>
      </c>
    </row>
    <row r="3" spans="1:13" s="18" customFormat="1" ht="74" customHeight="1" x14ac:dyDescent="0.3">
      <c r="A3" s="12">
        <v>2</v>
      </c>
      <c r="B3" s="12">
        <v>2</v>
      </c>
      <c r="C3" s="12">
        <v>76</v>
      </c>
      <c r="D3" s="12" t="s">
        <v>32</v>
      </c>
      <c r="E3" s="12" t="s">
        <v>115</v>
      </c>
      <c r="F3" s="12" t="s">
        <v>119</v>
      </c>
      <c r="G3" s="12" t="s">
        <v>159</v>
      </c>
      <c r="H3" s="13" t="s">
        <v>120</v>
      </c>
      <c r="I3" s="12">
        <v>2</v>
      </c>
      <c r="J3" s="14" t="s">
        <v>95</v>
      </c>
      <c r="K3" s="15">
        <v>45292</v>
      </c>
      <c r="L3" s="16">
        <v>45657</v>
      </c>
      <c r="M3" s="21">
        <v>5000000</v>
      </c>
    </row>
    <row r="4" spans="1:13" s="18" customFormat="1" ht="14" hidden="1" x14ac:dyDescent="0.3">
      <c r="A4" s="12">
        <v>2</v>
      </c>
      <c r="B4" s="12">
        <v>1</v>
      </c>
      <c r="C4" s="12">
        <v>76</v>
      </c>
      <c r="D4" s="12" t="s">
        <v>34</v>
      </c>
      <c r="E4" s="12" t="s">
        <v>121</v>
      </c>
      <c r="F4" s="12" t="s">
        <v>122</v>
      </c>
      <c r="G4" s="12" t="s">
        <v>117</v>
      </c>
      <c r="H4" s="13" t="s">
        <v>122</v>
      </c>
      <c r="I4" s="12">
        <v>0</v>
      </c>
      <c r="J4" s="12">
        <v>0</v>
      </c>
      <c r="K4" s="15">
        <v>45292</v>
      </c>
      <c r="L4" s="16">
        <v>45657</v>
      </c>
      <c r="M4" s="12"/>
    </row>
    <row r="5" spans="1:13" s="18" customFormat="1" ht="59.25" hidden="1" customHeight="1" x14ac:dyDescent="0.3">
      <c r="A5" s="12">
        <v>2</v>
      </c>
      <c r="B5" s="12">
        <v>1</v>
      </c>
      <c r="C5" s="12">
        <v>76</v>
      </c>
      <c r="D5" s="12" t="s">
        <v>36</v>
      </c>
      <c r="E5" s="12" t="s">
        <v>123</v>
      </c>
      <c r="F5" s="12" t="s">
        <v>122</v>
      </c>
      <c r="G5" s="12" t="s">
        <v>117</v>
      </c>
      <c r="H5" s="13" t="s">
        <v>122</v>
      </c>
      <c r="I5" s="12">
        <v>0</v>
      </c>
      <c r="J5" s="12">
        <v>0</v>
      </c>
      <c r="K5" s="15">
        <v>45292</v>
      </c>
      <c r="L5" s="16">
        <v>45657</v>
      </c>
      <c r="M5" s="12"/>
    </row>
    <row r="6" spans="1:13" s="18" customFormat="1" ht="44.25" hidden="1" customHeight="1" x14ac:dyDescent="0.3">
      <c r="A6" s="12">
        <v>2</v>
      </c>
      <c r="B6" s="12">
        <v>1</v>
      </c>
      <c r="C6" s="12">
        <v>76</v>
      </c>
      <c r="D6" s="12" t="s">
        <v>38</v>
      </c>
      <c r="E6" s="12" t="s">
        <v>124</v>
      </c>
      <c r="F6" s="12" t="s">
        <v>122</v>
      </c>
      <c r="G6" s="12" t="s">
        <v>117</v>
      </c>
      <c r="H6" s="13" t="s">
        <v>122</v>
      </c>
      <c r="I6" s="12">
        <v>0</v>
      </c>
      <c r="J6" s="12">
        <v>0</v>
      </c>
      <c r="K6" s="15">
        <v>45292</v>
      </c>
      <c r="L6" s="16">
        <v>45657</v>
      </c>
      <c r="M6" s="12"/>
    </row>
    <row r="7" spans="1:13" s="18" customFormat="1" ht="14" hidden="1" x14ac:dyDescent="0.3">
      <c r="A7" s="12">
        <v>2</v>
      </c>
      <c r="B7" s="12">
        <v>1</v>
      </c>
      <c r="C7" s="12">
        <v>76</v>
      </c>
      <c r="D7" s="12" t="s">
        <v>40</v>
      </c>
      <c r="E7" s="12" t="s">
        <v>125</v>
      </c>
      <c r="F7" s="12" t="s">
        <v>122</v>
      </c>
      <c r="G7" s="12" t="s">
        <v>117</v>
      </c>
      <c r="H7" s="13" t="s">
        <v>122</v>
      </c>
      <c r="I7" s="12">
        <v>0</v>
      </c>
      <c r="J7" s="12">
        <v>0</v>
      </c>
      <c r="K7" s="15">
        <v>45292</v>
      </c>
      <c r="L7" s="16">
        <v>45657</v>
      </c>
      <c r="M7" s="12"/>
    </row>
    <row r="8" spans="1:13" s="18" customFormat="1" ht="14" hidden="1" x14ac:dyDescent="0.3">
      <c r="A8" s="12">
        <v>2</v>
      </c>
      <c r="B8" s="12">
        <v>1</v>
      </c>
      <c r="C8" s="12">
        <v>76</v>
      </c>
      <c r="D8" s="12" t="s">
        <v>42</v>
      </c>
      <c r="E8" s="12" t="s">
        <v>126</v>
      </c>
      <c r="F8" s="12" t="s">
        <v>122</v>
      </c>
      <c r="G8" s="12" t="s">
        <v>117</v>
      </c>
      <c r="H8" s="13" t="s">
        <v>122</v>
      </c>
      <c r="I8" s="12">
        <v>0</v>
      </c>
      <c r="J8" s="12">
        <v>0</v>
      </c>
      <c r="K8" s="15">
        <v>45292</v>
      </c>
      <c r="L8" s="16">
        <v>45657</v>
      </c>
      <c r="M8" s="12"/>
    </row>
    <row r="9" spans="1:13" s="18" customFormat="1" ht="51.75" hidden="1" customHeight="1" x14ac:dyDescent="0.3">
      <c r="A9" s="12">
        <v>2</v>
      </c>
      <c r="B9" s="12">
        <v>1</v>
      </c>
      <c r="C9" s="12">
        <v>76</v>
      </c>
      <c r="D9" s="12" t="s">
        <v>44</v>
      </c>
      <c r="E9" s="12" t="s">
        <v>127</v>
      </c>
      <c r="F9" s="12" t="s">
        <v>122</v>
      </c>
      <c r="G9" s="12" t="s">
        <v>117</v>
      </c>
      <c r="H9" s="13" t="s">
        <v>122</v>
      </c>
      <c r="I9" s="12">
        <v>0</v>
      </c>
      <c r="J9" s="12">
        <v>0</v>
      </c>
      <c r="K9" s="15">
        <v>45292</v>
      </c>
      <c r="L9" s="16">
        <v>45657</v>
      </c>
      <c r="M9" s="12"/>
    </row>
    <row r="10" spans="1:13" s="18" customFormat="1" ht="14" hidden="1" x14ac:dyDescent="0.3">
      <c r="A10" s="12">
        <v>2</v>
      </c>
      <c r="B10" s="12">
        <v>1</v>
      </c>
      <c r="C10" s="12">
        <v>76</v>
      </c>
      <c r="D10" s="12" t="s">
        <v>46</v>
      </c>
      <c r="E10" s="12" t="s">
        <v>128</v>
      </c>
      <c r="F10" s="12" t="s">
        <v>122</v>
      </c>
      <c r="G10" s="12" t="s">
        <v>117</v>
      </c>
      <c r="H10" s="13" t="s">
        <v>122</v>
      </c>
      <c r="I10" s="12">
        <v>0</v>
      </c>
      <c r="J10" s="12">
        <v>0</v>
      </c>
      <c r="K10" s="15">
        <v>45292</v>
      </c>
      <c r="L10" s="16">
        <v>45657</v>
      </c>
      <c r="M10" s="12"/>
    </row>
    <row r="11" spans="1:13" s="18" customFormat="1" ht="57" hidden="1" customHeight="1" x14ac:dyDescent="0.3">
      <c r="A11" s="12">
        <v>2</v>
      </c>
      <c r="B11" s="12">
        <v>1</v>
      </c>
      <c r="C11" s="12">
        <v>76</v>
      </c>
      <c r="D11" s="12" t="s">
        <v>48</v>
      </c>
      <c r="E11" s="12" t="s">
        <v>129</v>
      </c>
      <c r="F11" s="12" t="s">
        <v>122</v>
      </c>
      <c r="G11" s="12" t="s">
        <v>117</v>
      </c>
      <c r="H11" s="13" t="s">
        <v>122</v>
      </c>
      <c r="I11" s="12">
        <v>0</v>
      </c>
      <c r="J11" s="12">
        <v>0</v>
      </c>
      <c r="K11" s="15">
        <v>45292</v>
      </c>
      <c r="L11" s="16">
        <v>45657</v>
      </c>
      <c r="M11" s="12"/>
    </row>
    <row r="12" spans="1:13" s="18" customFormat="1" ht="70" x14ac:dyDescent="0.3">
      <c r="A12" s="12">
        <v>2</v>
      </c>
      <c r="B12" s="12">
        <v>3</v>
      </c>
      <c r="C12" s="12">
        <v>76</v>
      </c>
      <c r="D12" s="12" t="s">
        <v>50</v>
      </c>
      <c r="E12" s="12" t="s">
        <v>115</v>
      </c>
      <c r="F12" s="12" t="s">
        <v>130</v>
      </c>
      <c r="G12" s="12" t="s">
        <v>117</v>
      </c>
      <c r="H12" s="13" t="s">
        <v>131</v>
      </c>
      <c r="I12" s="12">
        <v>5</v>
      </c>
      <c r="J12" s="12">
        <v>25</v>
      </c>
      <c r="K12" s="15">
        <v>45292</v>
      </c>
      <c r="L12" s="16">
        <v>45657</v>
      </c>
      <c r="M12" s="17">
        <v>250000</v>
      </c>
    </row>
    <row r="13" spans="1:13" s="18" customFormat="1" ht="14" hidden="1" x14ac:dyDescent="0.3">
      <c r="A13" s="12">
        <v>2</v>
      </c>
      <c r="B13" s="12">
        <v>1</v>
      </c>
      <c r="C13" s="12">
        <v>76</v>
      </c>
      <c r="D13" s="12" t="s">
        <v>52</v>
      </c>
      <c r="E13" s="12" t="s">
        <v>132</v>
      </c>
      <c r="F13" s="12" t="s">
        <v>122</v>
      </c>
      <c r="G13" s="12" t="s">
        <v>117</v>
      </c>
      <c r="H13" s="13" t="s">
        <v>122</v>
      </c>
      <c r="I13" s="12">
        <v>0</v>
      </c>
      <c r="J13" s="12"/>
      <c r="K13" s="15">
        <v>45292</v>
      </c>
      <c r="L13" s="16">
        <v>45657</v>
      </c>
      <c r="M13" s="12"/>
    </row>
    <row r="14" spans="1:13" s="18" customFormat="1" ht="84.75" customHeight="1" x14ac:dyDescent="0.3">
      <c r="A14" s="12">
        <v>2</v>
      </c>
      <c r="B14" s="12">
        <v>4</v>
      </c>
      <c r="C14" s="12">
        <v>76</v>
      </c>
      <c r="D14" s="12" t="s">
        <v>54</v>
      </c>
      <c r="E14" s="12" t="s">
        <v>115</v>
      </c>
      <c r="F14" s="19" t="s">
        <v>133</v>
      </c>
      <c r="G14" s="12" t="s">
        <v>160</v>
      </c>
      <c r="H14" s="13" t="s">
        <v>134</v>
      </c>
      <c r="I14" s="12">
        <v>2</v>
      </c>
      <c r="J14" s="12">
        <v>25</v>
      </c>
      <c r="K14" s="15">
        <v>45292</v>
      </c>
      <c r="L14" s="16">
        <v>45657</v>
      </c>
      <c r="M14" s="12">
        <v>2000000</v>
      </c>
    </row>
    <row r="15" spans="1:13" s="18" customFormat="1" ht="56" x14ac:dyDescent="0.3">
      <c r="A15" s="12">
        <v>2</v>
      </c>
      <c r="B15" s="12">
        <v>5</v>
      </c>
      <c r="C15" s="12">
        <v>76</v>
      </c>
      <c r="D15" s="12" t="s">
        <v>56</v>
      </c>
      <c r="E15" s="12" t="s">
        <v>115</v>
      </c>
      <c r="F15" s="12" t="s">
        <v>135</v>
      </c>
      <c r="G15" s="12" t="s">
        <v>161</v>
      </c>
      <c r="H15" s="20" t="s">
        <v>136</v>
      </c>
      <c r="I15" s="12">
        <v>1</v>
      </c>
      <c r="J15" s="12">
        <v>25</v>
      </c>
      <c r="K15" s="15">
        <v>45292</v>
      </c>
      <c r="L15" s="16">
        <v>45657</v>
      </c>
      <c r="M15" s="17">
        <v>0</v>
      </c>
    </row>
    <row r="16" spans="1:13" s="18" customFormat="1" ht="14" hidden="1" x14ac:dyDescent="0.3">
      <c r="A16" s="12">
        <v>2</v>
      </c>
      <c r="B16" s="12">
        <v>1</v>
      </c>
      <c r="C16" s="12">
        <v>76</v>
      </c>
      <c r="D16" s="12" t="s">
        <v>58</v>
      </c>
      <c r="E16" s="12" t="s">
        <v>137</v>
      </c>
      <c r="F16" s="12" t="s">
        <v>122</v>
      </c>
      <c r="G16" s="12" t="s">
        <v>117</v>
      </c>
      <c r="H16" s="13" t="s">
        <v>122</v>
      </c>
      <c r="I16" s="12">
        <v>0</v>
      </c>
      <c r="J16" s="12"/>
      <c r="K16" s="15">
        <v>45292</v>
      </c>
      <c r="L16" s="16">
        <v>45657</v>
      </c>
      <c r="M16" s="12"/>
    </row>
    <row r="17" spans="1:13" s="18" customFormat="1" ht="14" hidden="1" x14ac:dyDescent="0.3">
      <c r="A17" s="12">
        <v>2</v>
      </c>
      <c r="B17" s="12">
        <v>1</v>
      </c>
      <c r="C17" s="12">
        <v>76</v>
      </c>
      <c r="D17" s="12" t="s">
        <v>60</v>
      </c>
      <c r="E17" s="12" t="s">
        <v>138</v>
      </c>
      <c r="F17" s="12" t="s">
        <v>122</v>
      </c>
      <c r="G17" s="12" t="s">
        <v>117</v>
      </c>
      <c r="H17" s="13" t="s">
        <v>122</v>
      </c>
      <c r="I17" s="12">
        <v>0</v>
      </c>
      <c r="J17" s="12"/>
      <c r="K17" s="15">
        <v>45292</v>
      </c>
      <c r="L17" s="16">
        <v>45657</v>
      </c>
      <c r="M17" s="12"/>
    </row>
    <row r="18" spans="1:13" s="18" customFormat="1" ht="12" hidden="1" customHeight="1" x14ac:dyDescent="0.3">
      <c r="A18" s="12">
        <v>2</v>
      </c>
      <c r="B18" s="12">
        <v>1</v>
      </c>
      <c r="C18" s="12">
        <v>76</v>
      </c>
      <c r="D18" s="12" t="s">
        <v>62</v>
      </c>
      <c r="E18" s="12" t="s">
        <v>139</v>
      </c>
      <c r="F18" s="12" t="s">
        <v>122</v>
      </c>
      <c r="G18" s="12" t="s">
        <v>117</v>
      </c>
      <c r="H18" s="13" t="s">
        <v>122</v>
      </c>
      <c r="I18" s="12">
        <v>0</v>
      </c>
      <c r="J18" s="12"/>
      <c r="K18" s="15">
        <v>45292</v>
      </c>
      <c r="L18" s="16">
        <v>45657</v>
      </c>
      <c r="M18" s="12"/>
    </row>
    <row r="19" spans="1:13" s="18" customFormat="1" ht="14" hidden="1" x14ac:dyDescent="0.3">
      <c r="A19" s="12">
        <v>2</v>
      </c>
      <c r="B19" s="12">
        <v>1</v>
      </c>
      <c r="C19" s="12">
        <v>76</v>
      </c>
      <c r="D19" s="12" t="s">
        <v>64</v>
      </c>
      <c r="E19" s="12" t="s">
        <v>140</v>
      </c>
      <c r="F19" s="12" t="s">
        <v>122</v>
      </c>
      <c r="G19" s="12" t="s">
        <v>117</v>
      </c>
      <c r="H19" s="13" t="s">
        <v>122</v>
      </c>
      <c r="I19" s="12">
        <v>0</v>
      </c>
      <c r="J19" s="12"/>
      <c r="K19" s="15">
        <v>45292</v>
      </c>
      <c r="L19" s="16">
        <v>45657</v>
      </c>
      <c r="M19" s="12"/>
    </row>
    <row r="20" spans="1:13" s="18" customFormat="1" ht="53.5" customHeight="1" x14ac:dyDescent="0.3">
      <c r="A20" s="12">
        <v>2</v>
      </c>
      <c r="B20" s="12">
        <v>6</v>
      </c>
      <c r="C20" s="12">
        <v>76</v>
      </c>
      <c r="D20" s="12" t="s">
        <v>66</v>
      </c>
      <c r="E20" s="12" t="s">
        <v>115</v>
      </c>
      <c r="F20" s="12" t="s">
        <v>141</v>
      </c>
      <c r="G20" s="12" t="s">
        <v>162</v>
      </c>
      <c r="H20" s="13" t="s">
        <v>142</v>
      </c>
      <c r="I20" s="12">
        <v>2</v>
      </c>
      <c r="J20" s="12">
        <v>25</v>
      </c>
      <c r="K20" s="15">
        <v>45292</v>
      </c>
      <c r="L20" s="16">
        <v>45657</v>
      </c>
      <c r="M20" s="17">
        <v>250000</v>
      </c>
    </row>
    <row r="21" spans="1:13" s="18" customFormat="1" ht="70" x14ac:dyDescent="0.3">
      <c r="A21" s="12">
        <v>2</v>
      </c>
      <c r="B21" s="12">
        <v>7</v>
      </c>
      <c r="C21" s="12">
        <v>76</v>
      </c>
      <c r="D21" s="12" t="s">
        <v>3</v>
      </c>
      <c r="E21" s="12" t="s">
        <v>115</v>
      </c>
      <c r="F21" s="12" t="s">
        <v>143</v>
      </c>
      <c r="G21" s="12" t="s">
        <v>163</v>
      </c>
      <c r="H21" s="13" t="s">
        <v>167</v>
      </c>
      <c r="I21" s="12">
        <v>2</v>
      </c>
      <c r="J21" s="12">
        <v>25</v>
      </c>
      <c r="K21" s="15">
        <v>45292</v>
      </c>
      <c r="L21" s="16">
        <v>45657</v>
      </c>
      <c r="M21" s="21">
        <f>1390000*12</f>
        <v>16680000</v>
      </c>
    </row>
    <row r="22" spans="1:13" s="18" customFormat="1" ht="24" hidden="1" customHeight="1" x14ac:dyDescent="0.3">
      <c r="A22" s="12">
        <v>2</v>
      </c>
      <c r="B22" s="12">
        <v>1</v>
      </c>
      <c r="C22" s="12">
        <v>76</v>
      </c>
      <c r="D22" s="12" t="s">
        <v>69</v>
      </c>
      <c r="E22" s="12" t="s">
        <v>144</v>
      </c>
      <c r="F22" s="12" t="s">
        <v>145</v>
      </c>
      <c r="G22" s="12" t="s">
        <v>117</v>
      </c>
      <c r="H22" s="13" t="s">
        <v>122</v>
      </c>
      <c r="I22" s="12">
        <v>0</v>
      </c>
      <c r="J22" s="12">
        <v>0</v>
      </c>
      <c r="K22" s="15">
        <v>45292</v>
      </c>
      <c r="L22" s="16">
        <v>45657</v>
      </c>
      <c r="M22" s="12"/>
    </row>
    <row r="23" spans="1:13" s="18" customFormat="1" ht="14" hidden="1" x14ac:dyDescent="0.3">
      <c r="A23" s="12">
        <v>2</v>
      </c>
      <c r="B23" s="12">
        <v>1</v>
      </c>
      <c r="C23" s="12">
        <v>76</v>
      </c>
      <c r="D23" s="12" t="s">
        <v>71</v>
      </c>
      <c r="E23" s="12" t="s">
        <v>146</v>
      </c>
      <c r="F23" s="12" t="s">
        <v>145</v>
      </c>
      <c r="G23" s="12" t="s">
        <v>117</v>
      </c>
      <c r="H23" s="13" t="s">
        <v>122</v>
      </c>
      <c r="I23" s="12">
        <v>0</v>
      </c>
      <c r="J23" s="12">
        <v>0</v>
      </c>
      <c r="K23" s="15">
        <v>45292</v>
      </c>
      <c r="L23" s="16">
        <v>45657</v>
      </c>
      <c r="M23" s="12"/>
    </row>
    <row r="24" spans="1:13" s="18" customFormat="1" ht="14" hidden="1" x14ac:dyDescent="0.3">
      <c r="A24" s="12">
        <v>2</v>
      </c>
      <c r="B24" s="12">
        <v>1</v>
      </c>
      <c r="C24" s="12">
        <v>76</v>
      </c>
      <c r="D24" s="12" t="s">
        <v>73</v>
      </c>
      <c r="E24" s="12" t="s">
        <v>147</v>
      </c>
      <c r="F24" s="12" t="s">
        <v>122</v>
      </c>
      <c r="G24" s="12" t="s">
        <v>117</v>
      </c>
      <c r="H24" s="13" t="s">
        <v>122</v>
      </c>
      <c r="I24" s="12">
        <v>0</v>
      </c>
      <c r="J24" s="12">
        <v>0</v>
      </c>
      <c r="K24" s="15">
        <v>45292</v>
      </c>
      <c r="L24" s="16">
        <v>45657</v>
      </c>
      <c r="M24" s="12"/>
    </row>
    <row r="25" spans="1:13" s="18" customFormat="1" ht="14" hidden="1" x14ac:dyDescent="0.3">
      <c r="A25" s="12">
        <v>2</v>
      </c>
      <c r="B25" s="12">
        <v>1</v>
      </c>
      <c r="C25" s="12">
        <v>76</v>
      </c>
      <c r="D25" s="12" t="s">
        <v>75</v>
      </c>
      <c r="E25" s="12" t="s">
        <v>148</v>
      </c>
      <c r="F25" s="12" t="s">
        <v>122</v>
      </c>
      <c r="G25" s="12" t="s">
        <v>117</v>
      </c>
      <c r="H25" s="13" t="s">
        <v>122</v>
      </c>
      <c r="I25" s="12">
        <v>0</v>
      </c>
      <c r="J25" s="12">
        <v>0</v>
      </c>
      <c r="K25" s="15">
        <v>45292</v>
      </c>
      <c r="L25" s="16">
        <v>45657</v>
      </c>
      <c r="M25" s="12"/>
    </row>
    <row r="26" spans="1:13" s="18" customFormat="1" ht="42" x14ac:dyDescent="0.3">
      <c r="A26" s="12">
        <v>2</v>
      </c>
      <c r="B26" s="12">
        <v>8</v>
      </c>
      <c r="C26" s="12">
        <v>76</v>
      </c>
      <c r="D26" s="12" t="s">
        <v>77</v>
      </c>
      <c r="E26" s="12" t="s">
        <v>115</v>
      </c>
      <c r="F26" s="12" t="s">
        <v>149</v>
      </c>
      <c r="G26" s="12" t="s">
        <v>164</v>
      </c>
      <c r="H26" s="13" t="s">
        <v>150</v>
      </c>
      <c r="I26" s="12">
        <v>2</v>
      </c>
      <c r="J26" s="12">
        <v>25</v>
      </c>
      <c r="K26" s="15">
        <v>45292</v>
      </c>
      <c r="L26" s="16">
        <v>45657</v>
      </c>
      <c r="M26" s="21">
        <f>1800000*7</f>
        <v>12600000</v>
      </c>
    </row>
    <row r="27" spans="1:13" s="18" customFormat="1" ht="14" hidden="1" x14ac:dyDescent="0.3">
      <c r="A27" s="12">
        <v>2</v>
      </c>
      <c r="B27" s="12">
        <v>1</v>
      </c>
      <c r="C27" s="12">
        <v>76</v>
      </c>
      <c r="D27" s="12" t="s">
        <v>79</v>
      </c>
      <c r="E27" s="12" t="s">
        <v>151</v>
      </c>
      <c r="F27" s="12" t="s">
        <v>122</v>
      </c>
      <c r="G27" s="12" t="s">
        <v>117</v>
      </c>
      <c r="H27" s="13" t="s">
        <v>122</v>
      </c>
      <c r="I27" s="12">
        <v>0</v>
      </c>
      <c r="J27" s="12">
        <v>0</v>
      </c>
      <c r="K27" s="15">
        <v>45292</v>
      </c>
      <c r="L27" s="16">
        <v>45657</v>
      </c>
      <c r="M27" s="12"/>
    </row>
    <row r="28" spans="1:13" s="18" customFormat="1" ht="14" hidden="1" x14ac:dyDescent="0.3">
      <c r="A28" s="12">
        <v>2</v>
      </c>
      <c r="B28" s="12">
        <v>1</v>
      </c>
      <c r="C28" s="12">
        <v>76</v>
      </c>
      <c r="D28" s="12" t="s">
        <v>81</v>
      </c>
      <c r="E28" s="12" t="s">
        <v>152</v>
      </c>
      <c r="F28" s="12" t="s">
        <v>122</v>
      </c>
      <c r="G28" s="12" t="s">
        <v>117</v>
      </c>
      <c r="H28" s="13" t="s">
        <v>122</v>
      </c>
      <c r="I28" s="12">
        <v>0</v>
      </c>
      <c r="J28" s="12">
        <v>0</v>
      </c>
      <c r="K28" s="15">
        <v>45292</v>
      </c>
      <c r="L28" s="16">
        <v>45657</v>
      </c>
      <c r="M28" s="12"/>
    </row>
    <row r="29" spans="1:13" s="18" customFormat="1" ht="28" hidden="1" customHeight="1" x14ac:dyDescent="0.3">
      <c r="A29" s="12">
        <v>2</v>
      </c>
      <c r="B29" s="12">
        <v>1</v>
      </c>
      <c r="C29" s="12">
        <v>76</v>
      </c>
      <c r="D29" s="12" t="s">
        <v>83</v>
      </c>
      <c r="E29" s="12" t="s">
        <v>153</v>
      </c>
      <c r="F29" s="12" t="s">
        <v>122</v>
      </c>
      <c r="G29" s="12" t="s">
        <v>117</v>
      </c>
      <c r="H29" s="13" t="s">
        <v>122</v>
      </c>
      <c r="I29" s="12">
        <v>0</v>
      </c>
      <c r="J29" s="12">
        <v>0</v>
      </c>
      <c r="K29" s="15">
        <v>45292</v>
      </c>
      <c r="L29" s="16">
        <v>45657</v>
      </c>
      <c r="M29" s="12"/>
    </row>
    <row r="30" spans="1:13" s="18" customFormat="1" ht="14" hidden="1" x14ac:dyDescent="0.3">
      <c r="A30" s="12">
        <v>2</v>
      </c>
      <c r="B30" s="12">
        <v>1</v>
      </c>
      <c r="C30" s="12">
        <v>76</v>
      </c>
      <c r="D30" s="12" t="s">
        <v>85</v>
      </c>
      <c r="E30" s="12" t="s">
        <v>154</v>
      </c>
      <c r="F30" s="12" t="s">
        <v>122</v>
      </c>
      <c r="G30" s="12" t="s">
        <v>117</v>
      </c>
      <c r="H30" s="13" t="s">
        <v>122</v>
      </c>
      <c r="I30" s="12">
        <v>0</v>
      </c>
      <c r="J30" s="12">
        <v>0</v>
      </c>
      <c r="K30" s="15">
        <v>45292</v>
      </c>
      <c r="L30" s="16">
        <v>45657</v>
      </c>
      <c r="M30" s="12"/>
    </row>
    <row r="31" spans="1:13" s="18" customFormat="1" ht="14" hidden="1" x14ac:dyDescent="0.3">
      <c r="A31" s="12">
        <v>2</v>
      </c>
      <c r="B31" s="12">
        <v>1</v>
      </c>
      <c r="C31" s="12">
        <v>76</v>
      </c>
      <c r="D31" s="12" t="s">
        <v>87</v>
      </c>
      <c r="E31" s="12" t="s">
        <v>155</v>
      </c>
      <c r="F31" s="12" t="s">
        <v>122</v>
      </c>
      <c r="G31" s="12" t="s">
        <v>117</v>
      </c>
      <c r="H31" s="13" t="s">
        <v>122</v>
      </c>
      <c r="I31" s="12">
        <v>0</v>
      </c>
      <c r="J31" s="12">
        <v>0</v>
      </c>
      <c r="K31" s="15">
        <v>45292</v>
      </c>
      <c r="L31" s="16">
        <v>45657</v>
      </c>
      <c r="M31" s="12"/>
    </row>
    <row r="32" spans="1:13" s="18" customFormat="1" ht="14" hidden="1" x14ac:dyDescent="0.3">
      <c r="A32" s="12">
        <v>2</v>
      </c>
      <c r="B32" s="12">
        <v>1</v>
      </c>
      <c r="C32" s="12">
        <v>76</v>
      </c>
      <c r="D32" s="12" t="s">
        <v>89</v>
      </c>
      <c r="E32" s="12" t="s">
        <v>156</v>
      </c>
      <c r="F32" s="12" t="s">
        <v>145</v>
      </c>
      <c r="G32" s="12" t="s">
        <v>117</v>
      </c>
      <c r="H32" s="13" t="s">
        <v>122</v>
      </c>
      <c r="I32" s="12">
        <v>0</v>
      </c>
      <c r="J32" s="12">
        <v>0</v>
      </c>
      <c r="K32" s="15">
        <v>45292</v>
      </c>
      <c r="L32" s="16">
        <v>45657</v>
      </c>
      <c r="M32" s="12"/>
    </row>
    <row r="33" spans="1:13" s="18" customFormat="1" ht="100.5" hidden="1" customHeight="1" x14ac:dyDescent="0.3">
      <c r="A33" s="12">
        <v>2</v>
      </c>
      <c r="B33" s="12">
        <v>1</v>
      </c>
      <c r="C33" s="12">
        <v>76</v>
      </c>
      <c r="D33" s="12" t="s">
        <v>91</v>
      </c>
      <c r="E33" s="12" t="s">
        <v>157</v>
      </c>
      <c r="F33" s="12" t="s">
        <v>145</v>
      </c>
      <c r="G33" s="12" t="s">
        <v>117</v>
      </c>
      <c r="H33" s="13" t="s">
        <v>122</v>
      </c>
      <c r="I33" s="12">
        <v>0</v>
      </c>
      <c r="J33" s="12">
        <v>0</v>
      </c>
      <c r="K33" s="15">
        <v>45292</v>
      </c>
      <c r="L33" s="16">
        <v>45657</v>
      </c>
      <c r="M33" s="12"/>
    </row>
    <row r="34" spans="1:13" s="18" customFormat="1" ht="105" customHeight="1" x14ac:dyDescent="0.3">
      <c r="A34" s="12">
        <v>2</v>
      </c>
      <c r="B34" s="12">
        <v>9</v>
      </c>
      <c r="C34" s="12">
        <v>76</v>
      </c>
      <c r="D34" s="12" t="s">
        <v>93</v>
      </c>
      <c r="E34" s="12" t="s">
        <v>115</v>
      </c>
      <c r="F34" s="12" t="s">
        <v>135</v>
      </c>
      <c r="G34" s="12" t="s">
        <v>165</v>
      </c>
      <c r="H34" s="20" t="s">
        <v>158</v>
      </c>
      <c r="I34" s="12">
        <v>1</v>
      </c>
      <c r="J34" s="12">
        <v>25</v>
      </c>
      <c r="K34" s="15">
        <v>45292</v>
      </c>
      <c r="L34" s="16">
        <v>45657</v>
      </c>
      <c r="M34" s="21">
        <v>1000000</v>
      </c>
    </row>
  </sheetData>
  <autoFilter xmlns:x14="http://schemas.microsoft.com/office/spreadsheetml/2009/9/main" ref="A1:M34" xr:uid="{00000000-0009-0000-0000-000001000000}">
    <filterColumn colId="7">
      <filters>
        <mc:AlternateContent xmlns:mc="http://schemas.openxmlformats.org/markup-compatibility/2006">
          <mc:Choice Requires="x14">
            <x14:filter val="1. Garantizar la continuidad del personal brindando  condiciones optimas a nivel de sus prestaciones, garantizando un adecuado ambiente laboral, un direccionamiento y enfoque que contribuya al plan estrategico de la IPS del año en curso"/>
            <x14:filter val="1. Generacion de cronograma de capacitaciones con el obejtivo debrindar espacios de educacion continua e interacion con los usuarios que hacen parte de la cohorte del programa en nuestras instalaciones                                                       2. Realizacion de folletos, pegables y material didactico que permita generar acciones enfocadas en la educacion de nuestros usuarios.                                                              3. Garantizar actualizacion de la paguina web de la IPS"/>
            <x14:filter val="1. Validacion de temas y generacion de cronograma anual con el objetivo de generar espacios educativos por los diferentes profesionales enfocados a las  diferentes  areas de la IPS, que  contribuyan a las habilidades, conocimiento y actualizacion  del personal de las diferentes servicios prestados  y sea replicado en  atencion diaria del usuario que permita generar acciones educativas y de autocuidado en el usuario."/>
            <x14:filter val="1.Crear la liga de usuarios.                                                                          2. Generar plan de trabajo según las necesidades identificadas por ambas partes.        3. Retroalimentacion a la directora de la IPS de las acciones realizadas y resultados generados"/>
            <x14:filter val="de pertinencia con la IPS lo cual contribuya a establacer una comunicación efectiva y enfocada a brindar actividades que  mejoran los canales de comunicación, la atencion brindada desde el ingreso a nuestra institucion, profesionales con calidad  que permitan la IPS sea  reconocida en el medio como una institucion  de calidad comprometida a promover el bienestar con acciones individuales y colectivas confirmando o descartando diagnóstico, brindado tratamiento, rehabilitación, y acciones de cuidado para el mantenimiento o recuperación de la salud de los usuarios _x000a_"/>
            <x14:filter val="Evaluacion y verificacion  de forma trimestral de de actividades  y la situacion de salud relacionados al enfoque de la IPS que permita generar los temas educativos  que se van a brindar en las diferentes areas que se tiene en la IPS  con el objetivo de generar un impacto positivo en la salud y bienestar de nuestra poblacion objeto."/>
            <x14:filter val="Generar cronograma con las fechas que se va realizar los espacios con la asociacion de usuarios donde de pueda tener una retroalimentacion de ambos lados, donde se valide las dificultades evidencias en las los diferentes servicios de la IPS y donde desde la IPS se pueda capacitar sobre los servicios y las rutas que se tienen establecidos por area."/>
            <x14:filter val="lograr la conformacion de usarios de la IPS con el obejtivo de generar acciones que contribuyan a la sactifacion del paciente brindadno una  atención con calidad, oportunidad, segura,  personalizada,con mínimos riesgos que permita que el usuario pueda tener continuidad en nuestra institucion y la posibilidad que desde el usuario se pueda validar los puntos de mejora que contribuyan a  nuestro mejoramiento continuo ."/>
            <x14:filter val="Realizacion de cliente oculto de forma trimestral que permita generar acciones referente a los hallazgos que se se evidencie con los diferentes canales de comunicación que tiene el usuario con la IPS donde el enfoque principal sea validar la oportunidad y calidad con que se brinde la atencion"/>
          </mc:Choice>
          <mc:Fallback>
            <filter val="1. Garantizar la continuidad del personal brindando  condiciones optimas a nivel de sus prestaciones, garantizando un adecuado ambiente laboral, un direccionamiento y enfoque que contribuya al plan estrategico de la IPS del año en curso"/>
          </mc:Fallback>
        </mc:AlternateContent>
      </filters>
    </filterColumn>
  </autoFilter>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
  <sheetViews>
    <sheetView topLeftCell="F1" workbookViewId="0">
      <selection activeCell="I13" sqref="I13"/>
    </sheetView>
  </sheetViews>
  <sheetFormatPr baseColWidth="10" defaultRowHeight="14.5" x14ac:dyDescent="0.35"/>
  <cols>
    <col min="1" max="1" width="17" bestFit="1" customWidth="1"/>
    <col min="2" max="2" width="13.81640625" customWidth="1"/>
    <col min="4" max="4" width="15.54296875" customWidth="1"/>
    <col min="5" max="5" width="19.1796875" customWidth="1"/>
    <col min="6" max="6" width="19.81640625" customWidth="1"/>
    <col min="8" max="8" width="16.7265625" customWidth="1"/>
    <col min="9" max="9" width="13.26953125" customWidth="1"/>
    <col min="10" max="11" width="12.54296875" customWidth="1"/>
    <col min="12" max="12" width="24.81640625" customWidth="1"/>
    <col min="13" max="13" width="29.08984375" customWidth="1"/>
  </cols>
  <sheetData>
    <row r="1" spans="1:13" ht="78.75" customHeight="1" x14ac:dyDescent="0.35">
      <c r="A1" s="12" t="s">
        <v>168</v>
      </c>
      <c r="B1" s="12" t="s">
        <v>169</v>
      </c>
      <c r="C1" s="12" t="s">
        <v>170</v>
      </c>
      <c r="D1" s="12" t="s">
        <v>171</v>
      </c>
      <c r="E1" s="12" t="s">
        <v>172</v>
      </c>
      <c r="F1" s="23" t="s">
        <v>173</v>
      </c>
      <c r="G1" s="23" t="s">
        <v>174</v>
      </c>
      <c r="H1" s="12" t="s">
        <v>175</v>
      </c>
      <c r="I1" s="24" t="s">
        <v>176</v>
      </c>
      <c r="J1" s="12" t="s">
        <v>177</v>
      </c>
      <c r="K1" s="12" t="s">
        <v>178</v>
      </c>
      <c r="L1" s="25" t="s">
        <v>179</v>
      </c>
      <c r="M1" s="26" t="s">
        <v>180</v>
      </c>
    </row>
    <row r="2" spans="1:13" ht="56" x14ac:dyDescent="0.35">
      <c r="A2" s="12">
        <v>2</v>
      </c>
      <c r="B2" s="12">
        <v>1</v>
      </c>
      <c r="C2" s="12">
        <v>76</v>
      </c>
      <c r="D2" s="12" t="s">
        <v>30</v>
      </c>
      <c r="E2" s="12" t="s">
        <v>115</v>
      </c>
      <c r="F2" s="12" t="s">
        <v>117</v>
      </c>
      <c r="G2" s="12">
        <v>1</v>
      </c>
      <c r="H2" s="14" t="s">
        <v>95</v>
      </c>
      <c r="I2" s="27">
        <v>1</v>
      </c>
      <c r="J2" s="21">
        <f>((1391000+3200000)*70%)*12</f>
        <v>38564400</v>
      </c>
      <c r="K2" s="14" t="s">
        <v>95</v>
      </c>
      <c r="L2" s="28" t="s">
        <v>181</v>
      </c>
      <c r="M2" s="29" t="s">
        <v>182</v>
      </c>
    </row>
    <row r="3" spans="1:13" ht="125" customHeight="1" x14ac:dyDescent="0.35">
      <c r="A3" s="12">
        <v>2</v>
      </c>
      <c r="B3" s="12">
        <v>2</v>
      </c>
      <c r="C3" s="12">
        <v>76</v>
      </c>
      <c r="D3" s="12" t="s">
        <v>32</v>
      </c>
      <c r="E3" s="12" t="s">
        <v>115</v>
      </c>
      <c r="F3" s="12" t="s">
        <v>159</v>
      </c>
      <c r="G3" s="12">
        <v>2</v>
      </c>
      <c r="H3" s="14" t="s">
        <v>95</v>
      </c>
      <c r="I3" s="27">
        <v>290</v>
      </c>
      <c r="J3" s="21">
        <v>1000000</v>
      </c>
      <c r="K3" s="14" t="s">
        <v>95</v>
      </c>
      <c r="L3" s="28" t="s">
        <v>181</v>
      </c>
      <c r="M3" s="29" t="s">
        <v>188</v>
      </c>
    </row>
    <row r="4" spans="1:13" ht="56.5" x14ac:dyDescent="0.35">
      <c r="A4" s="12">
        <v>2</v>
      </c>
      <c r="B4" s="12">
        <v>3</v>
      </c>
      <c r="C4" s="12">
        <v>76</v>
      </c>
      <c r="D4" s="12" t="s">
        <v>50</v>
      </c>
      <c r="E4" s="12" t="s">
        <v>115</v>
      </c>
      <c r="F4" s="12" t="s">
        <v>160</v>
      </c>
      <c r="G4" s="12">
        <v>5</v>
      </c>
      <c r="H4" s="12">
        <v>25</v>
      </c>
      <c r="I4" s="24">
        <v>9249</v>
      </c>
      <c r="J4" s="21">
        <v>300000</v>
      </c>
      <c r="K4" s="14" t="s">
        <v>95</v>
      </c>
      <c r="L4" s="28" t="s">
        <v>181</v>
      </c>
      <c r="M4" s="30" t="s">
        <v>189</v>
      </c>
    </row>
    <row r="5" spans="1:13" ht="29" x14ac:dyDescent="0.35">
      <c r="A5" s="12">
        <v>2</v>
      </c>
      <c r="B5" s="12">
        <v>4</v>
      </c>
      <c r="C5" s="12">
        <v>76</v>
      </c>
      <c r="D5" s="12" t="s">
        <v>54</v>
      </c>
      <c r="E5" s="12" t="s">
        <v>115</v>
      </c>
      <c r="F5" s="12" t="s">
        <v>161</v>
      </c>
      <c r="G5" s="12">
        <v>2</v>
      </c>
      <c r="H5" s="12">
        <v>25</v>
      </c>
      <c r="I5" s="31">
        <v>27525</v>
      </c>
      <c r="J5" s="21">
        <f>(1390000*12)*60%</f>
        <v>10008000</v>
      </c>
      <c r="K5" s="14" t="s">
        <v>95</v>
      </c>
      <c r="L5" s="28" t="s">
        <v>181</v>
      </c>
      <c r="M5" s="30" t="s">
        <v>190</v>
      </c>
    </row>
    <row r="6" spans="1:13" ht="29" x14ac:dyDescent="0.35">
      <c r="A6" s="12">
        <v>2</v>
      </c>
      <c r="B6" s="12">
        <v>6</v>
      </c>
      <c r="C6" s="12">
        <v>76</v>
      </c>
      <c r="D6" s="12" t="s">
        <v>66</v>
      </c>
      <c r="E6" s="12" t="s">
        <v>115</v>
      </c>
      <c r="F6" s="12" t="s">
        <v>163</v>
      </c>
      <c r="G6" s="12">
        <v>2</v>
      </c>
      <c r="H6" s="12">
        <v>25</v>
      </c>
      <c r="I6" s="24">
        <v>9249</v>
      </c>
      <c r="J6" s="21">
        <v>150000</v>
      </c>
      <c r="K6" s="14" t="s">
        <v>95</v>
      </c>
      <c r="L6" s="28" t="s">
        <v>181</v>
      </c>
      <c r="M6" s="30" t="s">
        <v>183</v>
      </c>
    </row>
    <row r="7" spans="1:13" ht="29" x14ac:dyDescent="0.35">
      <c r="A7" s="12">
        <v>2</v>
      </c>
      <c r="B7" s="12">
        <v>7</v>
      </c>
      <c r="C7" s="12">
        <v>76</v>
      </c>
      <c r="D7" s="12" t="s">
        <v>3</v>
      </c>
      <c r="E7" s="12" t="s">
        <v>115</v>
      </c>
      <c r="F7" s="12" t="s">
        <v>164</v>
      </c>
      <c r="G7" s="12">
        <v>2</v>
      </c>
      <c r="H7" s="12">
        <v>25</v>
      </c>
      <c r="I7" s="31">
        <v>31457</v>
      </c>
      <c r="J7" s="21">
        <v>1764000</v>
      </c>
      <c r="K7" s="14" t="s">
        <v>95</v>
      </c>
      <c r="L7" s="28" t="s">
        <v>181</v>
      </c>
      <c r="M7" s="29" t="s">
        <v>184</v>
      </c>
    </row>
    <row r="8" spans="1:13" ht="56" x14ac:dyDescent="0.35">
      <c r="A8" s="12">
        <v>2</v>
      </c>
      <c r="B8" s="12">
        <v>8</v>
      </c>
      <c r="C8" s="12">
        <v>76</v>
      </c>
      <c r="D8" s="12" t="s">
        <v>77</v>
      </c>
      <c r="E8" s="12" t="s">
        <v>115</v>
      </c>
      <c r="F8" s="12" t="s">
        <v>165</v>
      </c>
      <c r="G8" s="12">
        <v>2</v>
      </c>
      <c r="H8" s="12">
        <v>25</v>
      </c>
      <c r="I8" s="31">
        <v>23593</v>
      </c>
      <c r="J8" s="21">
        <f>(1300000*12)*60%</f>
        <v>9360000</v>
      </c>
      <c r="K8" s="14" t="s">
        <v>95</v>
      </c>
      <c r="L8" s="28" t="s">
        <v>181</v>
      </c>
      <c r="M8" s="29" t="s">
        <v>185</v>
      </c>
    </row>
    <row r="9" spans="1:13" ht="42" x14ac:dyDescent="0.35">
      <c r="A9" s="12">
        <v>2</v>
      </c>
      <c r="B9" s="12">
        <v>9</v>
      </c>
      <c r="C9" s="12">
        <v>76</v>
      </c>
      <c r="D9" s="12" t="s">
        <v>93</v>
      </c>
      <c r="E9" s="12" t="s">
        <v>115</v>
      </c>
      <c r="F9" s="12" t="s">
        <v>186</v>
      </c>
      <c r="G9" s="12">
        <v>1</v>
      </c>
      <c r="H9" s="12">
        <v>25</v>
      </c>
      <c r="I9" s="24">
        <v>9249</v>
      </c>
      <c r="J9" s="21">
        <f>(1390000*12)*40%</f>
        <v>6672000</v>
      </c>
      <c r="K9" s="14" t="s">
        <v>95</v>
      </c>
      <c r="L9" s="28" t="s">
        <v>181</v>
      </c>
      <c r="M9" s="29" t="s">
        <v>187</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
  <sheetViews>
    <sheetView topLeftCell="A13" workbookViewId="0">
      <selection activeCell="A27" sqref="A27"/>
    </sheetView>
  </sheetViews>
  <sheetFormatPr baseColWidth="10" defaultRowHeight="14.5" x14ac:dyDescent="0.35"/>
  <cols>
    <col min="1" max="1" width="5.54296875" customWidth="1"/>
    <col min="2" max="2" width="255.7265625" bestFit="1" customWidth="1"/>
  </cols>
  <sheetData>
    <row r="1" spans="1:2" x14ac:dyDescent="0.35">
      <c r="A1" t="s">
        <v>30</v>
      </c>
      <c r="B1" t="s">
        <v>31</v>
      </c>
    </row>
    <row r="2" spans="1:2" x14ac:dyDescent="0.35">
      <c r="A2" t="s">
        <v>32</v>
      </c>
      <c r="B2" t="s">
        <v>33</v>
      </c>
    </row>
    <row r="3" spans="1:2" x14ac:dyDescent="0.35">
      <c r="A3" t="s">
        <v>34</v>
      </c>
      <c r="B3" t="s">
        <v>35</v>
      </c>
    </row>
    <row r="4" spans="1:2" x14ac:dyDescent="0.35">
      <c r="A4" t="s">
        <v>36</v>
      </c>
      <c r="B4" t="s">
        <v>37</v>
      </c>
    </row>
    <row r="5" spans="1:2" x14ac:dyDescent="0.35">
      <c r="A5" t="s">
        <v>38</v>
      </c>
      <c r="B5" t="s">
        <v>39</v>
      </c>
    </row>
    <row r="6" spans="1:2" x14ac:dyDescent="0.35">
      <c r="A6" t="s">
        <v>40</v>
      </c>
      <c r="B6" t="s">
        <v>41</v>
      </c>
    </row>
    <row r="7" spans="1:2" x14ac:dyDescent="0.35">
      <c r="A7" t="s">
        <v>42</v>
      </c>
      <c r="B7" t="s">
        <v>43</v>
      </c>
    </row>
    <row r="8" spans="1:2" x14ac:dyDescent="0.35">
      <c r="A8" t="s">
        <v>44</v>
      </c>
      <c r="B8" t="s">
        <v>45</v>
      </c>
    </row>
    <row r="9" spans="1:2" x14ac:dyDescent="0.35">
      <c r="A9" t="s">
        <v>46</v>
      </c>
      <c r="B9" t="s">
        <v>47</v>
      </c>
    </row>
    <row r="10" spans="1:2" x14ac:dyDescent="0.35">
      <c r="A10" t="s">
        <v>48</v>
      </c>
      <c r="B10" t="s">
        <v>49</v>
      </c>
    </row>
    <row r="11" spans="1:2" x14ac:dyDescent="0.35">
      <c r="A11" t="s">
        <v>50</v>
      </c>
      <c r="B11" t="s">
        <v>51</v>
      </c>
    </row>
    <row r="12" spans="1:2" x14ac:dyDescent="0.35">
      <c r="A12" t="s">
        <v>52</v>
      </c>
      <c r="B12" t="s">
        <v>53</v>
      </c>
    </row>
    <row r="13" spans="1:2" x14ac:dyDescent="0.35">
      <c r="A13" t="s">
        <v>54</v>
      </c>
      <c r="B13" t="s">
        <v>55</v>
      </c>
    </row>
    <row r="14" spans="1:2" x14ac:dyDescent="0.35">
      <c r="A14" t="s">
        <v>56</v>
      </c>
      <c r="B14" t="s">
        <v>57</v>
      </c>
    </row>
    <row r="15" spans="1:2" x14ac:dyDescent="0.35">
      <c r="A15" t="s">
        <v>58</v>
      </c>
      <c r="B15" t="s">
        <v>59</v>
      </c>
    </row>
    <row r="16" spans="1:2" x14ac:dyDescent="0.35">
      <c r="A16" t="s">
        <v>60</v>
      </c>
      <c r="B16" t="s">
        <v>61</v>
      </c>
    </row>
    <row r="17" spans="1:2" x14ac:dyDescent="0.35">
      <c r="A17" t="s">
        <v>62</v>
      </c>
      <c r="B17" t="s">
        <v>63</v>
      </c>
    </row>
    <row r="18" spans="1:2" x14ac:dyDescent="0.35">
      <c r="A18" t="s">
        <v>64</v>
      </c>
      <c r="B18" t="s">
        <v>65</v>
      </c>
    </row>
    <row r="19" spans="1:2" x14ac:dyDescent="0.35">
      <c r="A19" t="s">
        <v>66</v>
      </c>
      <c r="B19" t="s">
        <v>67</v>
      </c>
    </row>
    <row r="20" spans="1:2" x14ac:dyDescent="0.35">
      <c r="A20" t="s">
        <v>3</v>
      </c>
      <c r="B20" t="s">
        <v>68</v>
      </c>
    </row>
    <row r="21" spans="1:2" x14ac:dyDescent="0.35">
      <c r="A21" t="s">
        <v>69</v>
      </c>
      <c r="B21" t="s">
        <v>70</v>
      </c>
    </row>
    <row r="22" spans="1:2" x14ac:dyDescent="0.35">
      <c r="A22" t="s">
        <v>71</v>
      </c>
      <c r="B22" t="s">
        <v>72</v>
      </c>
    </row>
    <row r="23" spans="1:2" x14ac:dyDescent="0.35">
      <c r="A23" t="s">
        <v>73</v>
      </c>
      <c r="B23" t="s">
        <v>74</v>
      </c>
    </row>
    <row r="24" spans="1:2" x14ac:dyDescent="0.35">
      <c r="A24" t="s">
        <v>75</v>
      </c>
      <c r="B24" t="s">
        <v>76</v>
      </c>
    </row>
    <row r="25" spans="1:2" x14ac:dyDescent="0.35">
      <c r="A25" t="s">
        <v>77</v>
      </c>
      <c r="B25" t="s">
        <v>78</v>
      </c>
    </row>
    <row r="26" spans="1:2" x14ac:dyDescent="0.35">
      <c r="A26" t="s">
        <v>79</v>
      </c>
      <c r="B26" t="s">
        <v>80</v>
      </c>
    </row>
    <row r="27" spans="1:2" x14ac:dyDescent="0.35">
      <c r="A27" t="s">
        <v>81</v>
      </c>
      <c r="B27" t="s">
        <v>82</v>
      </c>
    </row>
    <row r="28" spans="1:2" x14ac:dyDescent="0.35">
      <c r="A28" t="s">
        <v>83</v>
      </c>
      <c r="B28" t="s">
        <v>84</v>
      </c>
    </row>
    <row r="29" spans="1:2" x14ac:dyDescent="0.35">
      <c r="A29" t="s">
        <v>85</v>
      </c>
      <c r="B29" t="s">
        <v>86</v>
      </c>
    </row>
    <row r="30" spans="1:2" x14ac:dyDescent="0.35">
      <c r="A30" t="s">
        <v>87</v>
      </c>
      <c r="B30" t="s">
        <v>88</v>
      </c>
    </row>
    <row r="31" spans="1:2" x14ac:dyDescent="0.35">
      <c r="A31" t="s">
        <v>89</v>
      </c>
      <c r="B31" t="s">
        <v>90</v>
      </c>
    </row>
    <row r="32" spans="1:2" x14ac:dyDescent="0.35">
      <c r="A32" t="s">
        <v>91</v>
      </c>
      <c r="B32" t="s">
        <v>92</v>
      </c>
    </row>
    <row r="33" spans="1:2" x14ac:dyDescent="0.35">
      <c r="A33" t="s">
        <v>93</v>
      </c>
      <c r="B33"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D23" sqref="D23"/>
    </sheetView>
  </sheetViews>
  <sheetFormatPr baseColWidth="10" defaultRowHeight="14.5" x14ac:dyDescent="0.35"/>
  <cols>
    <col min="1" max="1" width="3" customWidth="1"/>
    <col min="2" max="2" width="43" customWidth="1"/>
  </cols>
  <sheetData>
    <row r="1" spans="1:2" s="10" customFormat="1" x14ac:dyDescent="0.35">
      <c r="A1" s="9" t="s">
        <v>95</v>
      </c>
      <c r="B1" s="10" t="s">
        <v>96</v>
      </c>
    </row>
    <row r="2" spans="1:2" s="10" customFormat="1" x14ac:dyDescent="0.35">
      <c r="A2" s="9" t="s">
        <v>97</v>
      </c>
      <c r="B2" s="10" t="s">
        <v>98</v>
      </c>
    </row>
    <row r="3" spans="1:2" s="10" customFormat="1" x14ac:dyDescent="0.35">
      <c r="A3" s="9" t="s">
        <v>99</v>
      </c>
      <c r="B3" s="10" t="s">
        <v>100</v>
      </c>
    </row>
    <row r="4" spans="1:2" s="10" customFormat="1" x14ac:dyDescent="0.35">
      <c r="A4" s="9" t="s">
        <v>101</v>
      </c>
      <c r="B4" s="10" t="s">
        <v>102</v>
      </c>
    </row>
    <row r="5" spans="1:2" s="10" customFormat="1" x14ac:dyDescent="0.35">
      <c r="A5" s="9">
        <v>25</v>
      </c>
      <c r="B5" s="10" t="s">
        <v>103</v>
      </c>
    </row>
    <row r="6" spans="1:2" s="10" customFormat="1" x14ac:dyDescent="0.35">
      <c r="A6" s="9">
        <v>26</v>
      </c>
      <c r="B6" s="10"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
  <sheetViews>
    <sheetView workbookViewId="0">
      <selection activeCell="J10" sqref="J10"/>
    </sheetView>
  </sheetViews>
  <sheetFormatPr baseColWidth="10" defaultRowHeight="14.5" x14ac:dyDescent="0.35"/>
  <sheetData>
    <row r="1" spans="1:2" x14ac:dyDescent="0.35">
      <c r="A1" s="9" t="s">
        <v>95</v>
      </c>
      <c r="B1" s="10" t="s">
        <v>105</v>
      </c>
    </row>
    <row r="2" spans="1:2" x14ac:dyDescent="0.35">
      <c r="A2" s="9" t="s">
        <v>106</v>
      </c>
      <c r="B2" s="10"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DATOS DE LA EMPRESA</vt:lpstr>
      <vt:lpstr>PROGRAMA</vt:lpstr>
      <vt:lpstr>SEGUIMIENTO</vt:lpstr>
      <vt:lpstr>TREF EJE_LINEA</vt:lpstr>
      <vt:lpstr>TREF POBLACION</vt:lpstr>
      <vt:lpstr>TREF RECURSOS</vt:lpstr>
      <vt:lpstr>PROGRAMA!Títulos_a_imprimir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Ricardo Mosquera</cp:lastModifiedBy>
  <cp:lastPrinted>2023-05-16T15:50:00Z</cp:lastPrinted>
  <dcterms:created xsi:type="dcterms:W3CDTF">2020-08-26T20:51:16Z</dcterms:created>
  <dcterms:modified xsi:type="dcterms:W3CDTF">2025-02-27T21:08:44Z</dcterms:modified>
</cp:coreProperties>
</file>